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honlapra közérdekű adatok\"/>
    </mc:Choice>
  </mc:AlternateContent>
  <xr:revisionPtr revIDLastSave="0" documentId="8_{D6E32C54-C43F-44AC-A5AE-8EB8FD870805}" xr6:coauthVersionLast="47" xr6:coauthVersionMax="47" xr10:uidLastSave="{00000000-0000-0000-0000-000000000000}"/>
  <bookViews>
    <workbookView xWindow="-110" yWindow="-110" windowWidth="19420" windowHeight="10420" xr2:uid="{41C1E568-9BB4-461A-A9CD-C79E4985038D}"/>
  </bookViews>
  <sheets>
    <sheet name="2022" sheetId="2" r:id="rId1"/>
    <sheet name="Munka1" sheetId="3" r:id="rId2"/>
  </sheets>
  <definedNames>
    <definedName name="_xlnm.Print_Titles" localSheetId="0">'2022'!$1:$2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2" l="1"/>
  <c r="E48" i="2"/>
  <c r="E17" i="2"/>
  <c r="E16" i="2"/>
  <c r="E41" i="2"/>
  <c r="E25" i="2"/>
  <c r="E19" i="2" l="1"/>
  <c r="E10" i="2"/>
  <c r="E23" i="2"/>
  <c r="E22" i="2"/>
  <c r="E11" i="2"/>
  <c r="E9" i="2"/>
  <c r="E30" i="2" l="1"/>
</calcChain>
</file>

<file path=xl/sharedStrings.xml><?xml version="1.0" encoding="utf-8"?>
<sst xmlns="http://schemas.openxmlformats.org/spreadsheetml/2006/main" count="139" uniqueCount="83">
  <si>
    <t>adatok Ft-ban</t>
  </si>
  <si>
    <t>Szerződőfél</t>
  </si>
  <si>
    <t>Szerződés típusa</t>
  </si>
  <si>
    <t>Szerződés tárgya</t>
  </si>
  <si>
    <t>Szerződés kezdete</t>
  </si>
  <si>
    <t>Szerződés vége</t>
  </si>
  <si>
    <t>összesen</t>
  </si>
  <si>
    <t>Mahart PassNave kft.</t>
  </si>
  <si>
    <t>Időszak:</t>
  </si>
  <si>
    <t xml:space="preserve">                 KIMUTATÁS</t>
  </si>
  <si>
    <t>a nettó 5 millió Ft-ot elérő vagy meghaladó értékű szerződéskötésekről</t>
  </si>
  <si>
    <t>Allianz Hungária Zrt.</t>
  </si>
  <si>
    <t>Biztosítás</t>
  </si>
  <si>
    <t>Berzeviczi Ügyvédi Iroda</t>
  </si>
  <si>
    <t>Ügyvédi díjak</t>
  </si>
  <si>
    <t>Bérleti szerződés</t>
  </si>
  <si>
    <t>Parthasználat bérleti díja</t>
  </si>
  <si>
    <t>Dr. M.Tóth Ügyvédi Iroda</t>
  </si>
  <si>
    <t>Fővárosi Vízművek Zrt.</t>
  </si>
  <si>
    <t>Kalocsa Város Önkormányzata</t>
  </si>
  <si>
    <t>Könyvelési szolgáltatás</t>
  </si>
  <si>
    <t>Közép-Duna-völgyi Vízügyi Igazgatóság</t>
  </si>
  <si>
    <t>Mohácsi Városgazdálkodási és Révhajózási Nonprofit Kft.</t>
  </si>
  <si>
    <t>Riverdock Hajóépítő és Hajójavító Kft</t>
  </si>
  <si>
    <t>Skyart Kft.</t>
  </si>
  <si>
    <t>TANKER PORT KFT</t>
  </si>
  <si>
    <t>Összesen</t>
  </si>
  <si>
    <t>Accace Hungary Kft.</t>
  </si>
  <si>
    <t>Vízi jármű biztosítása</t>
  </si>
  <si>
    <t>Bp. Főváros IX.ker. Ferencváros Önkormányzata</t>
  </si>
  <si>
    <t>Budapest Főváros Önkormányzata</t>
  </si>
  <si>
    <t>FTC Kézilabdasport Nonprofit Kft.</t>
  </si>
  <si>
    <t>Konto-Roll Management Kft.</t>
  </si>
  <si>
    <t>Integrált reklámügynökségi szolgáltatás</t>
  </si>
  <si>
    <t>MOM Sport Catering Kft.</t>
  </si>
  <si>
    <t>HR tanácsadási szolgáltatás</t>
  </si>
  <si>
    <t>Megállapodás</t>
  </si>
  <si>
    <t>Szerződés  nettó értéke</t>
  </si>
  <si>
    <t xml:space="preserve">Szolgáltatási szerződés </t>
  </si>
  <si>
    <t>Határozatlan</t>
  </si>
  <si>
    <t>Haználati megállapodás</t>
  </si>
  <si>
    <t>Bp IX. ker. Járdahasználat 270 fm</t>
  </si>
  <si>
    <t>Megbízási szerződés</t>
  </si>
  <si>
    <t>Reklámszolgáltatás</t>
  </si>
  <si>
    <t>Áramdíj</t>
  </si>
  <si>
    <t xml:space="preserve">Reklám szerződés </t>
  </si>
  <si>
    <t>Vállalkozási szerződés</t>
  </si>
  <si>
    <t>kikötőhely bérlet</t>
  </si>
  <si>
    <t>Hajók éttermeinek büféinek üzmeltetés (keret megállapodás)</t>
  </si>
  <si>
    <t>Úszóművek felújítása</t>
  </si>
  <si>
    <t>Úszómű felújítása</t>
  </si>
  <si>
    <t xml:space="preserve">Üzemanyag vásárlás </t>
  </si>
  <si>
    <t>I. Szolgáltatás</t>
  </si>
  <si>
    <t>II. Beruházás</t>
  </si>
  <si>
    <t>III. Vevő</t>
  </si>
  <si>
    <t>REALTUM Inghatlanforgalmazó és Vagyonkezelő Zrt.</t>
  </si>
  <si>
    <t>kikötőhely bérlete</t>
  </si>
  <si>
    <t>Sinatra Vendéglátó és Szolgáltató Kft.</t>
  </si>
  <si>
    <t>Nemzetközi HÁ helyiség bérlet</t>
  </si>
  <si>
    <t>Vogue Wave Kft.</t>
  </si>
  <si>
    <t>határozatlan</t>
  </si>
  <si>
    <t>Hajóremény Kft. ( Korábban Hajó Kanál Kft. )</t>
  </si>
  <si>
    <t>ponton használat</t>
  </si>
  <si>
    <t>Öt hajós Kft.</t>
  </si>
  <si>
    <t>Esztergom-Mahart Kft</t>
  </si>
  <si>
    <t>Ivóvíz szolgáltatás</t>
  </si>
  <si>
    <t>Konto-Roll Audit Kft.</t>
  </si>
  <si>
    <t>Board Deck Kft.</t>
  </si>
  <si>
    <t>Solt és Kalocsa bejáróhíd lemezelése</t>
  </si>
  <si>
    <t>Horváth és Csiki Kft.</t>
  </si>
  <si>
    <t>Szárnyahajók felújítása</t>
  </si>
  <si>
    <t>SHIP &amp; CAR Kft.</t>
  </si>
  <si>
    <t>MVM Next Energiakereskedelmi Zrt.</t>
  </si>
  <si>
    <t>ELMŰ Hálózati Kft</t>
  </si>
  <si>
    <t>Rendszerhasználati díj</t>
  </si>
  <si>
    <t>Vállalkozás neve:</t>
  </si>
  <si>
    <t>Budapest Sightseeing Kft.</t>
  </si>
  <si>
    <t>Hajó bérleti díj</t>
  </si>
  <si>
    <t>HSP Hídépítő Speciál Építőipari Kft.</t>
  </si>
  <si>
    <t>2022.08.27. tűtijáték vizi logisztika biztositás</t>
  </si>
  <si>
    <t xml:space="preserve">Európa Rendezvényiroda Kft. </t>
  </si>
  <si>
    <t>Kikötőhasználati megállapodás</t>
  </si>
  <si>
    <t>2022.01.01.-2023.03.01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</si>
</sst>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\ ###\ ###\ ###\ 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14" fontId="0" fillId="0" borderId="6" xfId="0" applyNumberFormat="1" applyBorder="1"/>
    <xf numFmtId="0" fontId="0" fillId="0" borderId="7" xfId="0" applyBorder="1"/>
    <xf numFmtId="0" fontId="0" fillId="0" borderId="1" xfId="0" applyBorder="1"/>
    <xf numFmtId="14" fontId="0" fillId="0" borderId="1" xfId="0" applyNumberFormat="1" applyBorder="1"/>
    <xf numFmtId="0" fontId="0" fillId="0" borderId="8" xfId="0" applyBorder="1"/>
    <xf numFmtId="0" fontId="4" fillId="0" borderId="0" xfId="0" applyFont="1"/>
    <xf numFmtId="0" fontId="2" fillId="0" borderId="9" xfId="0" applyFont="1" applyBorder="1"/>
    <xf numFmtId="0" fontId="2" fillId="0" borderId="10" xfId="0" applyFont="1" applyBorder="1"/>
    <xf numFmtId="14" fontId="2" fillId="0" borderId="10" xfId="0" applyNumberFormat="1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3" fontId="0" fillId="0" borderId="13" xfId="0" applyNumberFormat="1" applyBorder="1"/>
    <xf numFmtId="3" fontId="0" fillId="0" borderId="3" xfId="0" applyNumberFormat="1" applyBorder="1"/>
    <xf numFmtId="0" fontId="5" fillId="0" borderId="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3" fontId="0" fillId="0" borderId="14" xfId="0" applyNumberFormat="1" applyBorder="1"/>
    <xf numFmtId="0" fontId="2" fillId="0" borderId="5" xfId="0" applyFont="1" applyBorder="1"/>
    <xf numFmtId="164" fontId="6" fillId="0" borderId="0" xfId="2" applyNumberFormat="1" applyAlignment="1">
      <alignment vertical="center"/>
    </xf>
    <xf numFmtId="43" fontId="0" fillId="0" borderId="0" xfId="1" applyFont="1"/>
    <xf numFmtId="0" fontId="6" fillId="0" borderId="3" xfId="2" applyBorder="1"/>
    <xf numFmtId="4" fontId="0" fillId="0" borderId="0" xfId="1" applyNumberFormat="1" applyFont="1"/>
    <xf numFmtId="0" fontId="6" fillId="0" borderId="2" xfId="2" applyBorder="1" applyAlignment="1">
      <alignment horizontal="left"/>
    </xf>
    <xf numFmtId="14" fontId="0" fillId="0" borderId="4" xfId="0" applyNumberFormat="1" applyBorder="1"/>
    <xf numFmtId="3" fontId="0" fillId="0" borderId="1" xfId="0" applyNumberFormat="1" applyBorder="1"/>
    <xf numFmtId="0" fontId="0" fillId="0" borderId="17" xfId="0" applyBorder="1"/>
    <xf numFmtId="0" fontId="0" fillId="0" borderId="16" xfId="0" applyBorder="1"/>
    <xf numFmtId="3" fontId="0" fillId="0" borderId="0" xfId="0" applyNumberFormat="1"/>
    <xf numFmtId="0" fontId="0" fillId="0" borderId="18" xfId="0" applyBorder="1"/>
    <xf numFmtId="0" fontId="0" fillId="0" borderId="19" xfId="0" applyBorder="1"/>
    <xf numFmtId="3" fontId="0" fillId="0" borderId="19" xfId="0" applyNumberForma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19" xfId="0" applyNumberFormat="1" applyBorder="1"/>
    <xf numFmtId="14" fontId="0" fillId="0" borderId="20" xfId="0" applyNumberFormat="1" applyBorder="1"/>
    <xf numFmtId="14" fontId="0" fillId="0" borderId="14" xfId="0" applyNumberFormat="1" applyBorder="1"/>
    <xf numFmtId="14" fontId="0" fillId="0" borderId="21" xfId="0" applyNumberFormat="1" applyBorder="1"/>
    <xf numFmtId="0" fontId="0" fillId="0" borderId="11" xfId="0" applyBorder="1"/>
    <xf numFmtId="3" fontId="2" fillId="0" borderId="1" xfId="0" applyNumberFormat="1" applyFont="1" applyBorder="1"/>
    <xf numFmtId="3" fontId="2" fillId="0" borderId="6" xfId="0" applyNumberFormat="1" applyFont="1" applyBorder="1"/>
    <xf numFmtId="3" fontId="7" fillId="0" borderId="3" xfId="0" applyNumberFormat="1" applyFont="1" applyBorder="1"/>
    <xf numFmtId="0" fontId="0" fillId="0" borderId="22" xfId="0" applyBorder="1"/>
    <xf numFmtId="3" fontId="5" fillId="0" borderId="3" xfId="0" applyNumberFormat="1" applyFont="1" applyBorder="1" applyAlignment="1">
      <alignment horizontal="right"/>
    </xf>
    <xf numFmtId="3" fontId="7" fillId="0" borderId="1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0" fillId="0" borderId="24" xfId="0" applyFill="1" applyBorder="1"/>
  </cellXfs>
  <cellStyles count="3">
    <cellStyle name="Ezres" xfId="1" builtinId="3"/>
    <cellStyle name="Normál" xfId="0" builtinId="0"/>
    <cellStyle name="Normál 2" xfId="2" xr:uid="{C546DB15-3264-4A90-A189-B165AA22A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AB66-E43E-4A09-AFDF-BF6C057DFB53}">
  <dimension ref="B1:K55"/>
  <sheetViews>
    <sheetView tabSelected="1" workbookViewId="0">
      <selection activeCell="B3" sqref="B3:G3"/>
    </sheetView>
  </sheetViews>
  <sheetFormatPr defaultRowHeight="14.5" x14ac:dyDescent="0.35"/>
  <cols>
    <col min="2" max="2" width="30.26953125" customWidth="1"/>
    <col min="3" max="3" width="29.7265625" customWidth="1"/>
    <col min="4" max="4" width="58.1796875" bestFit="1" customWidth="1"/>
    <col min="5" max="5" width="22.26953125" bestFit="1" customWidth="1"/>
    <col min="6" max="6" width="19" style="2" customWidth="1"/>
    <col min="7" max="7" width="15.81640625" customWidth="1"/>
    <col min="9" max="9" width="13.453125" style="32" bestFit="1" customWidth="1"/>
    <col min="10" max="10" width="11.453125" style="30" bestFit="1" customWidth="1"/>
    <col min="11" max="11" width="12.81640625" style="30" bestFit="1" customWidth="1"/>
  </cols>
  <sheetData>
    <row r="1" spans="2:7" x14ac:dyDescent="0.35">
      <c r="B1" s="1" t="s">
        <v>75</v>
      </c>
      <c r="C1" t="s">
        <v>7</v>
      </c>
      <c r="F1" s="1" t="s">
        <v>8</v>
      </c>
    </row>
    <row r="2" spans="2:7" x14ac:dyDescent="0.35">
      <c r="F2" t="s">
        <v>82</v>
      </c>
    </row>
    <row r="3" spans="2:7" x14ac:dyDescent="0.35">
      <c r="B3" s="59" t="s">
        <v>9</v>
      </c>
      <c r="C3" s="59"/>
      <c r="D3" s="59"/>
      <c r="E3" s="59"/>
      <c r="F3" s="59"/>
      <c r="G3" s="59"/>
    </row>
    <row r="4" spans="2:7" x14ac:dyDescent="0.35">
      <c r="B4" s="60" t="s">
        <v>10</v>
      </c>
      <c r="C4" s="60"/>
      <c r="D4" s="60"/>
      <c r="E4" s="60"/>
      <c r="F4" s="60"/>
      <c r="G4" s="60"/>
    </row>
    <row r="6" spans="2:7" x14ac:dyDescent="0.35">
      <c r="C6" s="1" t="s">
        <v>52</v>
      </c>
    </row>
    <row r="7" spans="2:7" ht="15" thickBot="1" x14ac:dyDescent="0.4">
      <c r="D7" s="14"/>
      <c r="G7" s="15" t="s">
        <v>0</v>
      </c>
    </row>
    <row r="8" spans="2:7" ht="15" thickBot="1" x14ac:dyDescent="0.4">
      <c r="B8" s="16" t="s">
        <v>1</v>
      </c>
      <c r="C8" s="17" t="s">
        <v>2</v>
      </c>
      <c r="D8" s="17" t="s">
        <v>3</v>
      </c>
      <c r="E8" s="17" t="s">
        <v>37</v>
      </c>
      <c r="F8" s="18" t="s">
        <v>4</v>
      </c>
      <c r="G8" s="19" t="s">
        <v>5</v>
      </c>
    </row>
    <row r="9" spans="2:7" x14ac:dyDescent="0.35">
      <c r="B9" s="20" t="s">
        <v>27</v>
      </c>
      <c r="C9" s="21" t="s">
        <v>36</v>
      </c>
      <c r="D9" s="21" t="s">
        <v>35</v>
      </c>
      <c r="E9" s="22">
        <f>12*950000</f>
        <v>11400000</v>
      </c>
      <c r="F9" s="8">
        <v>43435</v>
      </c>
      <c r="G9" s="34"/>
    </row>
    <row r="10" spans="2:7" x14ac:dyDescent="0.35">
      <c r="B10" s="6" t="s">
        <v>11</v>
      </c>
      <c r="C10" s="7" t="s">
        <v>12</v>
      </c>
      <c r="D10" s="7" t="s">
        <v>28</v>
      </c>
      <c r="E10" s="23">
        <f>(282626+3492223)*4</f>
        <v>15099396</v>
      </c>
      <c r="F10" s="8">
        <v>41332</v>
      </c>
      <c r="G10" s="34"/>
    </row>
    <row r="11" spans="2:7" x14ac:dyDescent="0.35">
      <c r="B11" s="6" t="s">
        <v>13</v>
      </c>
      <c r="C11" t="s">
        <v>38</v>
      </c>
      <c r="D11" s="7" t="s">
        <v>14</v>
      </c>
      <c r="E11" s="23">
        <f>12*1120000</f>
        <v>13440000</v>
      </c>
      <c r="F11" s="8">
        <v>38626</v>
      </c>
      <c r="G11" s="34" t="s">
        <v>39</v>
      </c>
    </row>
    <row r="12" spans="2:7" x14ac:dyDescent="0.35">
      <c r="B12" s="6" t="s">
        <v>29</v>
      </c>
      <c r="C12" s="7" t="s">
        <v>40</v>
      </c>
      <c r="D12" s="7" t="s">
        <v>41</v>
      </c>
      <c r="E12" s="29">
        <v>4649670</v>
      </c>
      <c r="F12" s="8">
        <v>41275</v>
      </c>
      <c r="G12" s="34">
        <v>44926</v>
      </c>
    </row>
    <row r="13" spans="2:7" x14ac:dyDescent="0.35">
      <c r="B13" s="6" t="s">
        <v>30</v>
      </c>
      <c r="C13" s="7" t="s">
        <v>15</v>
      </c>
      <c r="D13" s="7" t="s">
        <v>16</v>
      </c>
      <c r="E13" s="23">
        <v>27651341</v>
      </c>
      <c r="F13" s="8">
        <v>42736</v>
      </c>
      <c r="G13" s="34">
        <v>46387</v>
      </c>
    </row>
    <row r="14" spans="2:7" x14ac:dyDescent="0.35">
      <c r="B14" s="6" t="s">
        <v>30</v>
      </c>
      <c r="C14" s="7" t="s">
        <v>15</v>
      </c>
      <c r="D14" s="7" t="s">
        <v>16</v>
      </c>
      <c r="E14" s="23">
        <v>20239585</v>
      </c>
      <c r="F14" s="8">
        <v>42736</v>
      </c>
      <c r="G14" s="34">
        <v>46387</v>
      </c>
    </row>
    <row r="15" spans="2:7" x14ac:dyDescent="0.35">
      <c r="B15" s="6" t="s">
        <v>17</v>
      </c>
      <c r="C15" s="7" t="s">
        <v>38</v>
      </c>
      <c r="D15" s="7" t="s">
        <v>14</v>
      </c>
      <c r="E15" s="23">
        <v>12000000</v>
      </c>
      <c r="F15" s="8">
        <v>40954</v>
      </c>
      <c r="G15" s="34" t="s">
        <v>39</v>
      </c>
    </row>
    <row r="16" spans="2:7" x14ac:dyDescent="0.35">
      <c r="B16" s="6" t="s">
        <v>72</v>
      </c>
      <c r="C16" s="7" t="s">
        <v>38</v>
      </c>
      <c r="D16" s="7" t="s">
        <v>44</v>
      </c>
      <c r="E16" s="55">
        <f>121940000*0.85</f>
        <v>103649000</v>
      </c>
      <c r="F16" s="8">
        <v>44562</v>
      </c>
      <c r="G16" s="34"/>
    </row>
    <row r="17" spans="2:7" x14ac:dyDescent="0.35">
      <c r="B17" s="56" t="s">
        <v>73</v>
      </c>
      <c r="C17" s="7" t="s">
        <v>38</v>
      </c>
      <c r="D17" s="7" t="s">
        <v>74</v>
      </c>
      <c r="E17" s="55">
        <f>121940000*0.15</f>
        <v>18291000</v>
      </c>
      <c r="F17" s="8"/>
      <c r="G17" s="34"/>
    </row>
    <row r="18" spans="2:7" x14ac:dyDescent="0.35">
      <c r="B18" s="6" t="s">
        <v>64</v>
      </c>
      <c r="C18" s="36" t="s">
        <v>15</v>
      </c>
      <c r="D18" s="7" t="s">
        <v>16</v>
      </c>
      <c r="E18" s="23">
        <v>60000000</v>
      </c>
      <c r="F18" s="8">
        <v>41609</v>
      </c>
      <c r="G18" s="34" t="s">
        <v>39</v>
      </c>
    </row>
    <row r="19" spans="2:7" x14ac:dyDescent="0.35">
      <c r="B19" s="6" t="s">
        <v>18</v>
      </c>
      <c r="C19" s="36" t="s">
        <v>38</v>
      </c>
      <c r="D19" s="7" t="s">
        <v>65</v>
      </c>
      <c r="E19" s="23">
        <f>2880000*3</f>
        <v>8640000</v>
      </c>
      <c r="F19" s="8"/>
      <c r="G19" s="34"/>
    </row>
    <row r="20" spans="2:7" x14ac:dyDescent="0.35">
      <c r="B20" s="6" t="s">
        <v>31</v>
      </c>
      <c r="C20" s="36" t="s">
        <v>43</v>
      </c>
      <c r="D20" s="7" t="s">
        <v>45</v>
      </c>
      <c r="E20" s="23">
        <v>18000000</v>
      </c>
      <c r="F20" s="8">
        <v>43160</v>
      </c>
      <c r="G20" s="34">
        <v>44987</v>
      </c>
    </row>
    <row r="21" spans="2:7" x14ac:dyDescent="0.35">
      <c r="B21" s="6" t="s">
        <v>19</v>
      </c>
      <c r="C21" s="36" t="s">
        <v>15</v>
      </c>
      <c r="D21" s="7" t="s">
        <v>16</v>
      </c>
      <c r="E21" s="23">
        <v>9767555</v>
      </c>
      <c r="F21" s="8">
        <v>42736</v>
      </c>
      <c r="G21" s="34">
        <v>46387</v>
      </c>
    </row>
    <row r="22" spans="2:7" x14ac:dyDescent="0.35">
      <c r="B22" s="6" t="s">
        <v>32</v>
      </c>
      <c r="C22" s="36" t="s">
        <v>42</v>
      </c>
      <c r="D22" s="7" t="s">
        <v>20</v>
      </c>
      <c r="E22" s="23">
        <f>4067000*3</f>
        <v>12201000</v>
      </c>
      <c r="F22" s="8">
        <v>39630</v>
      </c>
      <c r="G22" s="34">
        <v>44651</v>
      </c>
    </row>
    <row r="23" spans="2:7" x14ac:dyDescent="0.35">
      <c r="B23" s="6" t="s">
        <v>66</v>
      </c>
      <c r="C23" s="36" t="s">
        <v>42</v>
      </c>
      <c r="D23" s="7" t="s">
        <v>20</v>
      </c>
      <c r="E23" s="23">
        <f>4067000*9</f>
        <v>36603000</v>
      </c>
      <c r="F23" s="8">
        <v>44652</v>
      </c>
      <c r="G23" s="34" t="s">
        <v>39</v>
      </c>
    </row>
    <row r="24" spans="2:7" x14ac:dyDescent="0.35">
      <c r="B24" s="6" t="s">
        <v>21</v>
      </c>
      <c r="C24" s="36" t="s">
        <v>15</v>
      </c>
      <c r="D24" s="7" t="s">
        <v>16</v>
      </c>
      <c r="E24" s="23">
        <v>60000000</v>
      </c>
      <c r="F24" s="8">
        <v>44197</v>
      </c>
      <c r="G24" s="34">
        <v>47848</v>
      </c>
    </row>
    <row r="25" spans="2:7" x14ac:dyDescent="0.35">
      <c r="B25" s="6" t="s">
        <v>22</v>
      </c>
      <c r="C25" s="37" t="s">
        <v>15</v>
      </c>
      <c r="D25" s="24" t="s">
        <v>47</v>
      </c>
      <c r="E25" s="57">
        <f>840800*12</f>
        <v>10089600</v>
      </c>
      <c r="F25" s="8">
        <v>42005</v>
      </c>
      <c r="G25" s="34" t="s">
        <v>39</v>
      </c>
    </row>
    <row r="26" spans="2:7" x14ac:dyDescent="0.35">
      <c r="B26" s="6" t="s">
        <v>34</v>
      </c>
      <c r="C26" s="37" t="s">
        <v>36</v>
      </c>
      <c r="D26" s="7" t="s">
        <v>48</v>
      </c>
      <c r="E26" s="27">
        <v>25000000</v>
      </c>
      <c r="F26" s="8">
        <v>42989</v>
      </c>
      <c r="G26" s="34">
        <v>45382</v>
      </c>
    </row>
    <row r="27" spans="2:7" x14ac:dyDescent="0.35">
      <c r="B27" s="6" t="s">
        <v>24</v>
      </c>
      <c r="C27" s="36" t="s">
        <v>42</v>
      </c>
      <c r="D27" s="7" t="s">
        <v>33</v>
      </c>
      <c r="E27" s="27">
        <v>12000000</v>
      </c>
      <c r="F27" s="8">
        <v>44197</v>
      </c>
      <c r="G27" s="34"/>
    </row>
    <row r="28" spans="2:7" x14ac:dyDescent="0.35">
      <c r="B28" s="6" t="s">
        <v>78</v>
      </c>
      <c r="C28" s="36" t="s">
        <v>38</v>
      </c>
      <c r="D28" s="7" t="s">
        <v>79</v>
      </c>
      <c r="E28" s="27">
        <v>124000000</v>
      </c>
      <c r="F28" s="8">
        <v>44787</v>
      </c>
      <c r="G28" s="34">
        <v>44800</v>
      </c>
    </row>
    <row r="29" spans="2:7" x14ac:dyDescent="0.35">
      <c r="B29" s="33" t="s">
        <v>25</v>
      </c>
      <c r="C29" s="36" t="s">
        <v>36</v>
      </c>
      <c r="D29" s="31" t="s">
        <v>51</v>
      </c>
      <c r="E29" s="58">
        <v>166993000</v>
      </c>
      <c r="F29" s="8">
        <v>42979</v>
      </c>
      <c r="G29" s="34"/>
    </row>
    <row r="30" spans="2:7" ht="15" thickBot="1" x14ac:dyDescent="0.4">
      <c r="B30" s="28" t="s">
        <v>26</v>
      </c>
      <c r="C30" s="9"/>
      <c r="D30" s="9"/>
      <c r="E30" s="54">
        <f>SUM(E9:E29)</f>
        <v>769714147</v>
      </c>
      <c r="F30" s="10"/>
      <c r="G30" s="11"/>
    </row>
    <row r="33" spans="2:7" x14ac:dyDescent="0.35">
      <c r="C33" s="1" t="s">
        <v>53</v>
      </c>
    </row>
    <row r="34" spans="2:7" ht="15" thickBot="1" x14ac:dyDescent="0.4">
      <c r="G34" s="3" t="s">
        <v>0</v>
      </c>
    </row>
    <row r="35" spans="2:7" ht="15" thickBot="1" x14ac:dyDescent="0.4">
      <c r="B35" s="4" t="s">
        <v>1</v>
      </c>
      <c r="C35" s="4" t="s">
        <v>2</v>
      </c>
      <c r="D35" s="4" t="s">
        <v>3</v>
      </c>
      <c r="E35" s="17" t="s">
        <v>37</v>
      </c>
      <c r="F35" s="5" t="s">
        <v>4</v>
      </c>
      <c r="G35" s="4" t="s">
        <v>5</v>
      </c>
    </row>
    <row r="36" spans="2:7" x14ac:dyDescent="0.35">
      <c r="B36" s="39" t="s">
        <v>23</v>
      </c>
      <c r="C36" s="40" t="s">
        <v>46</v>
      </c>
      <c r="D36" s="40" t="s">
        <v>49</v>
      </c>
      <c r="E36" s="41">
        <v>13882160</v>
      </c>
      <c r="F36" s="48">
        <v>44523</v>
      </c>
      <c r="G36" s="49">
        <v>44585</v>
      </c>
    </row>
    <row r="37" spans="2:7" x14ac:dyDescent="0.35">
      <c r="B37" s="6" t="s">
        <v>23</v>
      </c>
      <c r="C37" s="7" t="s">
        <v>46</v>
      </c>
      <c r="D37" s="7" t="s">
        <v>50</v>
      </c>
      <c r="E37" s="23">
        <v>9687500</v>
      </c>
      <c r="F37" s="8">
        <v>44600</v>
      </c>
      <c r="G37" s="34">
        <v>44624</v>
      </c>
    </row>
    <row r="38" spans="2:7" x14ac:dyDescent="0.35">
      <c r="B38" s="6" t="s">
        <v>69</v>
      </c>
      <c r="C38" s="7" t="s">
        <v>46</v>
      </c>
      <c r="D38" s="7" t="s">
        <v>70</v>
      </c>
      <c r="E38" s="23">
        <v>7142000</v>
      </c>
      <c r="F38" s="8">
        <v>44620</v>
      </c>
      <c r="G38" s="34">
        <v>44681</v>
      </c>
    </row>
    <row r="39" spans="2:7" x14ac:dyDescent="0.35">
      <c r="B39" s="6" t="s">
        <v>67</v>
      </c>
      <c r="C39" s="7" t="s">
        <v>46</v>
      </c>
      <c r="D39" s="7" t="s">
        <v>68</v>
      </c>
      <c r="E39" s="23">
        <v>8397400</v>
      </c>
      <c r="F39" s="8">
        <v>44614</v>
      </c>
      <c r="G39" s="34">
        <v>44636</v>
      </c>
    </row>
    <row r="40" spans="2:7" ht="15" thickBot="1" x14ac:dyDescent="0.4">
      <c r="B40" s="26" t="s">
        <v>71</v>
      </c>
      <c r="C40" s="25" t="s">
        <v>46</v>
      </c>
      <c r="D40" s="25" t="s">
        <v>70</v>
      </c>
      <c r="E40" s="27">
        <v>12150000</v>
      </c>
      <c r="F40" s="50">
        <v>44631</v>
      </c>
      <c r="G40" s="51">
        <v>44681</v>
      </c>
    </row>
    <row r="41" spans="2:7" ht="15" thickBot="1" x14ac:dyDescent="0.4">
      <c r="B41" s="4" t="s">
        <v>6</v>
      </c>
      <c r="C41" s="12"/>
      <c r="D41" s="12"/>
      <c r="E41" s="53">
        <f>SUM(E36:E40)</f>
        <v>51259060</v>
      </c>
      <c r="F41" s="13"/>
      <c r="G41" s="52"/>
    </row>
    <row r="45" spans="2:7" x14ac:dyDescent="0.35">
      <c r="C45" s="1" t="s">
        <v>54</v>
      </c>
      <c r="E45" s="38"/>
    </row>
    <row r="46" spans="2:7" ht="15" thickBot="1" x14ac:dyDescent="0.4">
      <c r="E46" s="38"/>
      <c r="G46" s="3" t="s">
        <v>0</v>
      </c>
    </row>
    <row r="47" spans="2:7" ht="15" thickBot="1" x14ac:dyDescent="0.4">
      <c r="B47" s="4" t="s">
        <v>1</v>
      </c>
      <c r="C47" s="4" t="s">
        <v>2</v>
      </c>
      <c r="D47" s="4" t="s">
        <v>3</v>
      </c>
      <c r="E47" s="17" t="s">
        <v>37</v>
      </c>
      <c r="F47" s="5" t="s">
        <v>4</v>
      </c>
      <c r="G47" s="4" t="s">
        <v>5</v>
      </c>
    </row>
    <row r="48" spans="2:7" x14ac:dyDescent="0.35">
      <c r="B48" s="6" t="s">
        <v>76</v>
      </c>
      <c r="C48" s="36" t="s">
        <v>42</v>
      </c>
      <c r="D48" s="7" t="s">
        <v>77</v>
      </c>
      <c r="E48" s="27">
        <f>8200000+2800000*4</f>
        <v>19400000</v>
      </c>
      <c r="F48" s="43">
        <v>44521</v>
      </c>
      <c r="G48" s="34"/>
    </row>
    <row r="49" spans="2:7" x14ac:dyDescent="0.35">
      <c r="B49" s="44" t="s">
        <v>55</v>
      </c>
      <c r="C49" s="40" t="s">
        <v>15</v>
      </c>
      <c r="D49" s="42" t="s">
        <v>56</v>
      </c>
      <c r="E49" s="23">
        <v>16819488</v>
      </c>
      <c r="F49" s="43">
        <v>42766</v>
      </c>
      <c r="G49" s="45" t="s">
        <v>60</v>
      </c>
    </row>
    <row r="50" spans="2:7" x14ac:dyDescent="0.35">
      <c r="B50" s="44" t="s">
        <v>57</v>
      </c>
      <c r="C50" s="40" t="s">
        <v>15</v>
      </c>
      <c r="D50" s="42" t="s">
        <v>58</v>
      </c>
      <c r="E50" s="23">
        <v>7116000</v>
      </c>
      <c r="F50" s="43">
        <v>40298</v>
      </c>
      <c r="G50" s="45">
        <v>45657</v>
      </c>
    </row>
    <row r="51" spans="2:7" x14ac:dyDescent="0.35">
      <c r="B51" s="44" t="s">
        <v>59</v>
      </c>
      <c r="C51" s="40" t="s">
        <v>15</v>
      </c>
      <c r="D51" s="42" t="s">
        <v>56</v>
      </c>
      <c r="E51" s="23">
        <v>6790254</v>
      </c>
      <c r="F51" s="43">
        <v>43862</v>
      </c>
      <c r="G51" s="46" t="s">
        <v>60</v>
      </c>
    </row>
    <row r="52" spans="2:7" x14ac:dyDescent="0.35">
      <c r="B52" s="44" t="s">
        <v>61</v>
      </c>
      <c r="C52" s="40" t="s">
        <v>15</v>
      </c>
      <c r="D52" s="42" t="s">
        <v>62</v>
      </c>
      <c r="E52" s="23">
        <v>7008120</v>
      </c>
      <c r="F52" s="43">
        <v>42510</v>
      </c>
      <c r="G52" s="45">
        <v>46387</v>
      </c>
    </row>
    <row r="53" spans="2:7" x14ac:dyDescent="0.35">
      <c r="B53" s="44" t="s">
        <v>63</v>
      </c>
      <c r="C53" s="40" t="s">
        <v>15</v>
      </c>
      <c r="D53" s="42" t="s">
        <v>56</v>
      </c>
      <c r="E53" s="23">
        <v>7009944</v>
      </c>
      <c r="F53" s="43">
        <v>37987</v>
      </c>
      <c r="G53" s="47">
        <v>45291</v>
      </c>
    </row>
    <row r="54" spans="2:7" ht="15" thickBot="1" x14ac:dyDescent="0.4">
      <c r="B54" s="61" t="s">
        <v>80</v>
      </c>
      <c r="C54" s="66" t="s">
        <v>81</v>
      </c>
      <c r="D54" s="62" t="s">
        <v>56</v>
      </c>
      <c r="E54" s="63">
        <v>1600000</v>
      </c>
      <c r="F54" s="64">
        <v>44972</v>
      </c>
      <c r="G54" s="65">
        <v>45291</v>
      </c>
    </row>
    <row r="55" spans="2:7" ht="15" thickBot="1" x14ac:dyDescent="0.4">
      <c r="B55" s="4" t="s">
        <v>6</v>
      </c>
      <c r="C55" s="12"/>
      <c r="D55" s="12"/>
      <c r="E55" s="35">
        <f>SUM(E49:E54)</f>
        <v>46343806</v>
      </c>
      <c r="F55" s="13"/>
      <c r="G55" s="12"/>
    </row>
  </sheetData>
  <mergeCells count="2">
    <mergeCell ref="B3:G3"/>
    <mergeCell ref="B4:G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9713-E3E0-428C-85AB-ACAD77E762F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2022</vt:lpstr>
      <vt:lpstr>Munka1</vt:lpstr>
      <vt:lpstr>'2022'!Nyomtatási_cím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Németh Zsuzsa</cp:lastModifiedBy>
  <cp:lastPrinted>2022-05-26T06:54:50Z</cp:lastPrinted>
  <dcterms:created xsi:type="dcterms:W3CDTF">2021-11-06T13:21:16Z</dcterms:created>
  <dcterms:modified xsi:type="dcterms:W3CDTF">2023-03-24T09:21:24Z</dcterms:modified>
</cp:coreProperties>
</file>